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fur\Downloads\"/>
    </mc:Choice>
  </mc:AlternateContent>
  <xr:revisionPtr revIDLastSave="0" documentId="8_{63DEFD0B-6E7B-47A0-8E7C-94E42EAEAE9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H48" i="1" l="1"/>
  <c r="G24" i="1"/>
  <c r="Q15" i="1" l="1"/>
  <c r="Q16" i="1"/>
  <c r="Q14" i="1"/>
  <c r="G28" i="1"/>
  <c r="G27" i="1"/>
  <c r="G26" i="1"/>
  <c r="G25" i="1"/>
  <c r="G47" i="1" l="1"/>
  <c r="Q46" i="1" l="1"/>
  <c r="G46" i="1"/>
  <c r="Q48" i="1"/>
  <c r="Q47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5" i="1"/>
  <c r="Q24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Q22" i="1"/>
  <c r="Q21" i="1"/>
  <c r="Q20" i="1"/>
  <c r="Q19" i="1"/>
  <c r="Q18" i="1"/>
  <c r="Q17" i="1"/>
  <c r="Q13" i="1"/>
  <c r="Q12" i="1"/>
  <c r="R19" i="1" l="1"/>
  <c r="R17" i="1"/>
  <c r="R15" i="1"/>
  <c r="R13" i="1"/>
  <c r="J49" i="1" l="1"/>
  <c r="R21" i="1" l="1"/>
  <c r="P49" i="1" s="1"/>
  <c r="P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SDFurniture</author>
  </authors>
  <commentList>
    <comment ref="O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Tax: Please type in the tax rate according to delivering city. Ask google.</t>
        </r>
      </text>
    </comment>
  </commentList>
</comments>
</file>

<file path=xl/sharedStrings.xml><?xml version="1.0" encoding="utf-8"?>
<sst xmlns="http://schemas.openxmlformats.org/spreadsheetml/2006/main" count="114" uniqueCount="94">
  <si>
    <t>Simple Discount Furniture LLC</t>
  </si>
  <si>
    <t>Bedroom</t>
  </si>
  <si>
    <t>Qnty</t>
  </si>
  <si>
    <t>Packages</t>
  </si>
  <si>
    <t>Full Comforter Set, W/Sheets, Bed Bug Protector &amp; 2 Standard Pillows</t>
  </si>
  <si>
    <t>5 Drawer Chest</t>
  </si>
  <si>
    <t>Sofa</t>
  </si>
  <si>
    <t>Love Seat</t>
  </si>
  <si>
    <t>Futon Klick Back</t>
  </si>
  <si>
    <t>End Table</t>
  </si>
  <si>
    <t>TV Stand</t>
  </si>
  <si>
    <t>Kitchen</t>
  </si>
  <si>
    <t>3Pc Dinette Set</t>
  </si>
  <si>
    <t>5Pc Dinette Set</t>
  </si>
  <si>
    <t>10" Cu. Ft. Fridge</t>
  </si>
  <si>
    <t>15-18" Cu. Ft. Fridge</t>
  </si>
  <si>
    <t>Compact Refrigerator</t>
  </si>
  <si>
    <t>Electric 12" Skillet</t>
  </si>
  <si>
    <t>Electric Double Burner</t>
  </si>
  <si>
    <t>Microwave</t>
  </si>
  <si>
    <t>Price</t>
  </si>
  <si>
    <t>Participant Info</t>
  </si>
  <si>
    <t>Comments</t>
  </si>
  <si>
    <t>Subtotal</t>
  </si>
  <si>
    <t>Case Manager Info</t>
  </si>
  <si>
    <t>Date:</t>
  </si>
  <si>
    <t>Queen Comforter Set, W/Sheets, Bed Bug Protector &amp; 2 Standard Pillows</t>
  </si>
  <si>
    <t>Coffee Table</t>
  </si>
  <si>
    <t>32" HD Television</t>
  </si>
  <si>
    <t>Cookware Set</t>
  </si>
  <si>
    <t>Can Opener</t>
  </si>
  <si>
    <t>Blender</t>
  </si>
  <si>
    <t>Torch/Standing Lamp</t>
  </si>
  <si>
    <t>Kitchen Utensil Set</t>
  </si>
  <si>
    <t>Twin Comforter Set, W/Sheets, Bed Bug Protector &amp; 1 Standard Pillow</t>
  </si>
  <si>
    <t>Coffee Maker 4 Cup</t>
  </si>
  <si>
    <t>Recliner Chair</t>
  </si>
  <si>
    <t>LivingRoom</t>
  </si>
  <si>
    <t>Dinnerware Set</t>
  </si>
  <si>
    <t>Sofa Bed</t>
  </si>
  <si>
    <t xml:space="preserve">Full Comforter Set </t>
  </si>
  <si>
    <t>Name:</t>
  </si>
  <si>
    <t>Phone:</t>
  </si>
  <si>
    <t>Address:</t>
  </si>
  <si>
    <t>Email:</t>
  </si>
  <si>
    <t>City, State,Zip Code:</t>
  </si>
  <si>
    <t>Agency/Program:</t>
  </si>
  <si>
    <t xml:space="preserve">         Supportive Housing Order Sheet/Please fill in the highlighted areas only</t>
  </si>
  <si>
    <t xml:space="preserve">     6335 Pacific Blvd., Huntington Park, CA 90255     Phone (323) 484-9397</t>
  </si>
  <si>
    <t>Prices subject to change due to merchants &amp; manufacturing price increase</t>
  </si>
  <si>
    <t>Subtotals</t>
  </si>
  <si>
    <t>Livingroom</t>
  </si>
  <si>
    <t>Toaster (2 Slice)</t>
  </si>
  <si>
    <t>Approx. Moving Date:</t>
  </si>
  <si>
    <t>Delivery Fee:</t>
  </si>
  <si>
    <t>Tax:</t>
  </si>
  <si>
    <t>Subtotal:</t>
  </si>
  <si>
    <t>Total:</t>
  </si>
  <si>
    <t>Desk Fan</t>
  </si>
  <si>
    <t>Box Fan</t>
  </si>
  <si>
    <t>Stand Up Fan</t>
  </si>
  <si>
    <t>Delivery Fee $45.00 &amp; Up. Urgent Delivery Fee $69.00</t>
  </si>
  <si>
    <t xml:space="preserve">Nightstand </t>
  </si>
  <si>
    <t>Twin Comforter Set</t>
  </si>
  <si>
    <t xml:space="preserve">Queen Comforter Set </t>
  </si>
  <si>
    <t>Cal King Comforter Set</t>
  </si>
  <si>
    <t>40" HD Television</t>
  </si>
  <si>
    <t xml:space="preserve">Please call for individual items              All Sales Are Final </t>
  </si>
  <si>
    <t>Table lamp</t>
  </si>
  <si>
    <t xml:space="preserve"> </t>
  </si>
  <si>
    <t xml:space="preserve">Iron </t>
  </si>
  <si>
    <t>Broom/Dust Pan/Mop/Toilet Brush</t>
  </si>
  <si>
    <t>Cal King Metal Bed Frame W/Mattress*</t>
  </si>
  <si>
    <t>Queen Metal Bed Frame W/Mattress*</t>
  </si>
  <si>
    <t>Full Metal Bed Frame  W/Mattress*</t>
  </si>
  <si>
    <t>Twin Metal Bed Frame W/Mattress*</t>
  </si>
  <si>
    <t>Twin Metal Bed Frame W/Mattress*, Nightstand, 5dr, Chest &amp; 1 Table Lamp</t>
  </si>
  <si>
    <t>Full Metal Bed Frame W/Mattress*, Nightstand, 5dr Chest &amp; 1 Table Lamp</t>
  </si>
  <si>
    <t>Queen Metal Bed Frame W/Mattress*, Nightstand, 5dr Chest &amp; 1 Table Lamp</t>
  </si>
  <si>
    <t>Twin Bunk Bed W/Mattress*</t>
  </si>
  <si>
    <t>* Mandatory CA Mattress Recycling Fee</t>
  </si>
  <si>
    <r>
      <t xml:space="preserve">         </t>
    </r>
    <r>
      <rPr>
        <b/>
        <u/>
        <sz val="10"/>
        <color theme="1"/>
        <rFont val="Calibri"/>
        <family val="2"/>
        <scheme val="minor"/>
      </rPr>
      <t xml:space="preserve"> Email: sdfurniture18@yahoo.com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Web: sdfurniturellc.com</t>
    </r>
  </si>
  <si>
    <r>
      <t xml:space="preserve">Livingroom Small Pack: </t>
    </r>
    <r>
      <rPr>
        <sz val="10"/>
        <color theme="1"/>
        <rFont val="Calibri"/>
        <family val="2"/>
        <scheme val="minor"/>
      </rPr>
      <t>Sofa, 1 Coffee Table, 1 End Table &amp; 1 Lamp</t>
    </r>
  </si>
  <si>
    <r>
      <rPr>
        <b/>
        <i/>
        <sz val="10"/>
        <color theme="1"/>
        <rFont val="Calibri"/>
        <family val="2"/>
        <scheme val="minor"/>
      </rPr>
      <t xml:space="preserve">Livingroom Large Pack: </t>
    </r>
    <r>
      <rPr>
        <sz val="10"/>
        <color theme="1"/>
        <rFont val="Calibri"/>
        <family val="2"/>
        <scheme val="minor"/>
      </rPr>
      <t>Sofa, Love Seat, 1 Coffee Table, 2 End Tables &amp; 2 Lamps</t>
    </r>
  </si>
  <si>
    <r>
      <rPr>
        <b/>
        <i/>
        <sz val="10"/>
        <color theme="1"/>
        <rFont val="Calibri"/>
        <family val="2"/>
        <scheme val="minor"/>
      </rPr>
      <t>Bathroom Pack:</t>
    </r>
    <r>
      <rPr>
        <i/>
        <sz val="10"/>
        <color theme="1"/>
        <rFont val="Calibri"/>
        <family val="2"/>
        <scheme val="minor"/>
      </rPr>
      <t xml:space="preserve">  Towels </t>
    </r>
    <r>
      <rPr>
        <sz val="10"/>
        <color theme="1"/>
        <rFont val="Calibri"/>
        <family val="2"/>
        <scheme val="minor"/>
      </rPr>
      <t>2-Bath, 2-Hand, 2-Wash &amp; Bathroom Rug Set</t>
    </r>
  </si>
  <si>
    <r>
      <rPr>
        <b/>
        <i/>
        <sz val="10"/>
        <color theme="1"/>
        <rFont val="Calibri"/>
        <family val="2"/>
        <scheme val="minor"/>
      </rPr>
      <t>Kitchen Pack:</t>
    </r>
    <r>
      <rPr>
        <sz val="10"/>
        <color theme="1"/>
        <rFont val="Calibri"/>
        <family val="2"/>
        <scheme val="minor"/>
      </rPr>
      <t xml:space="preserve"> Cookware, Dinnerware, Flatware &amp; Glassware</t>
    </r>
  </si>
  <si>
    <r>
      <rPr>
        <b/>
        <i/>
        <sz val="10"/>
        <color theme="1"/>
        <rFont val="Calibri"/>
        <family val="2"/>
        <scheme val="minor"/>
      </rPr>
      <t>Small Appliance Pack:</t>
    </r>
    <r>
      <rPr>
        <sz val="10"/>
        <color theme="1"/>
        <rFont val="Calibri"/>
        <family val="2"/>
        <scheme val="minor"/>
      </rPr>
      <t xml:space="preserve"> Toaster, Coffee Maker, Can Opener, Iron &amp; Blender</t>
    </r>
  </si>
  <si>
    <t xml:space="preserve">Taxable </t>
  </si>
  <si>
    <t>Mattress Recycling Fee (Non Tax Item)</t>
  </si>
  <si>
    <t>Electric</t>
  </si>
  <si>
    <t>Gas</t>
  </si>
  <si>
    <t>20" Stove</t>
  </si>
  <si>
    <t>30" Stove</t>
  </si>
  <si>
    <t>Revised 01/2025         Effective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</si>
</sst>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1" fillId="0" borderId="9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8" fillId="2" borderId="6" xfId="0" applyFont="1" applyFill="1" applyBorder="1"/>
    <xf numFmtId="0" fontId="8" fillId="2" borderId="1" xfId="0" applyFont="1" applyFill="1" applyBorder="1"/>
    <xf numFmtId="0" fontId="9" fillId="3" borderId="3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9" fillId="3" borderId="1" xfId="0" applyFont="1" applyFill="1" applyBorder="1"/>
    <xf numFmtId="0" fontId="10" fillId="0" borderId="1" xfId="0" applyFont="1" applyBorder="1"/>
    <xf numFmtId="164" fontId="5" fillId="0" borderId="1" xfId="0" applyNumberFormat="1" applyFont="1" applyBorder="1"/>
    <xf numFmtId="164" fontId="10" fillId="0" borderId="2" xfId="0" applyNumberFormat="1" applyFont="1" applyBorder="1"/>
    <xf numFmtId="164" fontId="10" fillId="0" borderId="1" xfId="0" applyNumberFormat="1" applyFont="1" applyBorder="1"/>
    <xf numFmtId="164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9" fillId="3" borderId="1" xfId="0" applyNumberFormat="1" applyFont="1" applyFill="1" applyBorder="1"/>
    <xf numFmtId="0" fontId="9" fillId="3" borderId="10" xfId="0" applyFont="1" applyFill="1" applyBorder="1"/>
    <xf numFmtId="0" fontId="9" fillId="3" borderId="7" xfId="0" applyFont="1" applyFill="1" applyBorder="1"/>
    <xf numFmtId="0" fontId="10" fillId="0" borderId="7" xfId="0" applyFont="1" applyBorder="1"/>
    <xf numFmtId="164" fontId="6" fillId="0" borderId="1" xfId="0" applyNumberFormat="1" applyFont="1" applyBorder="1"/>
    <xf numFmtId="0" fontId="6" fillId="0" borderId="4" xfId="0" applyFont="1" applyBorder="1" applyAlignment="1">
      <alignment horizontal="left"/>
    </xf>
    <xf numFmtId="10" fontId="5" fillId="2" borderId="1" xfId="0" applyNumberFormat="1" applyFont="1" applyFill="1" applyBorder="1"/>
    <xf numFmtId="0" fontId="9" fillId="3" borderId="4" xfId="0" applyFont="1" applyFill="1" applyBorder="1" applyAlignment="1">
      <alignment horizontal="left"/>
    </xf>
    <xf numFmtId="0" fontId="5" fillId="0" borderId="1" xfId="0" applyFont="1" applyBorder="1"/>
    <xf numFmtId="164" fontId="5" fillId="0" borderId="0" xfId="0" applyNumberFormat="1" applyFont="1"/>
    <xf numFmtId="164" fontId="5" fillId="0" borderId="4" xfId="0" applyNumberFormat="1" applyFont="1" applyBorder="1"/>
    <xf numFmtId="164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4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2" fillId="2" borderId="2" xfId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14" fontId="8" fillId="2" borderId="6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9" fillId="3" borderId="8" xfId="0" applyFont="1" applyFill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40899</xdr:colOff>
      <xdr:row>0</xdr:row>
      <xdr:rowOff>38100</xdr:rowOff>
    </xdr:from>
    <xdr:to>
      <xdr:col>3</xdr:col>
      <xdr:colOff>114299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99AACB-5E6F-4B67-92D9-E795AEA1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899" y="38100"/>
          <a:ext cx="1378325" cy="66675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topLeftCell="A20" workbookViewId="0">
      <selection activeCell="O49" sqref="O49"/>
    </sheetView>
  </sheetViews>
  <sheetFormatPr defaultRowHeight="15" x14ac:dyDescent="0.25"/>
  <cols>
    <col min="1" max="1" width="5.42578125" customWidth="1"/>
    <col min="2" max="2" width="4.42578125" customWidth="1"/>
    <col min="3" max="3" width="9.7109375" customWidth="1"/>
    <col min="5" max="5" width="9.140625" customWidth="1"/>
    <col min="6" max="6" width="7.42578125" bestFit="1" customWidth="1"/>
    <col min="7" max="7" width="7.5703125" hidden="1" customWidth="1"/>
    <col min="8" max="8" width="5.140625" customWidth="1"/>
    <col min="9" max="9" width="4.42578125" customWidth="1"/>
    <col min="10" max="10" width="4.28515625" customWidth="1"/>
    <col min="11" max="11" width="1.28515625" hidden="1" customWidth="1"/>
    <col min="12" max="12" width="6.5703125" customWidth="1"/>
    <col min="13" max="13" width="3.5703125" customWidth="1"/>
    <col min="14" max="14" width="4.140625" customWidth="1"/>
    <col min="15" max="15" width="7.28515625" customWidth="1"/>
    <col min="16" max="16" width="9.42578125" customWidth="1"/>
    <col min="17" max="17" width="7.5703125" hidden="1" customWidth="1"/>
    <col min="18" max="18" width="10.85546875" hidden="1" customWidth="1"/>
    <col min="19" max="19" width="9.140625" customWidth="1"/>
  </cols>
  <sheetData>
    <row r="1" spans="1:18" x14ac:dyDescent="0.25">
      <c r="A1" s="6"/>
      <c r="B1" s="7"/>
      <c r="C1" s="80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"/>
    </row>
    <row r="2" spans="1:18" x14ac:dyDescent="0.25">
      <c r="A2" s="9"/>
      <c r="B2" s="10"/>
      <c r="C2" s="82" t="s">
        <v>48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  <c r="Q2" s="11"/>
    </row>
    <row r="3" spans="1:18" x14ac:dyDescent="0.25">
      <c r="A3" s="9"/>
      <c r="B3" s="10"/>
      <c r="C3" s="82" t="s">
        <v>81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11"/>
    </row>
    <row r="4" spans="1:18" ht="15.75" thickBot="1" x14ac:dyDescent="0.3">
      <c r="A4" s="12"/>
      <c r="B4" s="13"/>
      <c r="C4" s="84" t="s">
        <v>47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1"/>
    </row>
    <row r="5" spans="1:18" x14ac:dyDescent="0.25">
      <c r="A5" s="63" t="s">
        <v>25</v>
      </c>
      <c r="B5" s="64"/>
      <c r="C5" s="89"/>
      <c r="D5" s="90"/>
      <c r="E5" s="63" t="s">
        <v>46</v>
      </c>
      <c r="F5" s="64"/>
      <c r="G5" s="14"/>
      <c r="H5" s="86"/>
      <c r="I5" s="87"/>
      <c r="J5" s="87"/>
      <c r="K5" s="87"/>
      <c r="L5" s="87"/>
      <c r="M5" s="87"/>
      <c r="N5" s="87"/>
      <c r="O5" s="87"/>
      <c r="P5" s="88"/>
      <c r="Q5" s="15"/>
    </row>
    <row r="6" spans="1:18" x14ac:dyDescent="0.25">
      <c r="A6" s="50" t="s">
        <v>24</v>
      </c>
      <c r="B6" s="51"/>
      <c r="C6" s="51"/>
      <c r="D6" s="51"/>
      <c r="E6" s="51"/>
      <c r="F6" s="51"/>
      <c r="G6" s="16"/>
      <c r="H6" s="74" t="s">
        <v>21</v>
      </c>
      <c r="I6" s="74"/>
      <c r="J6" s="74"/>
      <c r="K6" s="74"/>
      <c r="L6" s="74"/>
      <c r="M6" s="74"/>
      <c r="N6" s="74"/>
      <c r="O6" s="74"/>
      <c r="P6" s="74"/>
      <c r="Q6" s="74"/>
    </row>
    <row r="7" spans="1:18" x14ac:dyDescent="0.25">
      <c r="A7" s="67" t="s">
        <v>41</v>
      </c>
      <c r="B7" s="67"/>
      <c r="C7" s="75"/>
      <c r="D7" s="76"/>
      <c r="E7" s="76"/>
      <c r="F7" s="77"/>
      <c r="G7" s="17"/>
      <c r="H7" s="67" t="s">
        <v>41</v>
      </c>
      <c r="I7" s="67"/>
      <c r="J7" s="55"/>
      <c r="K7" s="56"/>
      <c r="L7" s="56"/>
      <c r="M7" s="56"/>
      <c r="N7" s="56"/>
      <c r="O7" s="56"/>
      <c r="P7" s="57"/>
      <c r="Q7" s="18"/>
    </row>
    <row r="8" spans="1:18" x14ac:dyDescent="0.25">
      <c r="A8" s="67" t="s">
        <v>42</v>
      </c>
      <c r="B8" s="67"/>
      <c r="C8" s="75"/>
      <c r="D8" s="76"/>
      <c r="E8" s="76"/>
      <c r="F8" s="76"/>
      <c r="G8" s="19"/>
      <c r="H8" s="67" t="s">
        <v>42</v>
      </c>
      <c r="I8" s="67"/>
      <c r="J8" s="55"/>
      <c r="K8" s="56"/>
      <c r="L8" s="56"/>
      <c r="M8" s="56"/>
      <c r="N8" s="56"/>
      <c r="O8" s="56"/>
      <c r="P8" s="57"/>
      <c r="Q8" s="18"/>
    </row>
    <row r="9" spans="1:18" x14ac:dyDescent="0.25">
      <c r="A9" s="67" t="s">
        <v>44</v>
      </c>
      <c r="B9" s="67"/>
      <c r="C9" s="78"/>
      <c r="D9" s="76"/>
      <c r="E9" s="76"/>
      <c r="F9" s="77"/>
      <c r="G9" s="17"/>
      <c r="H9" s="67" t="s">
        <v>43</v>
      </c>
      <c r="I9" s="67"/>
      <c r="J9" s="55"/>
      <c r="K9" s="56"/>
      <c r="L9" s="56"/>
      <c r="M9" s="56"/>
      <c r="N9" s="56"/>
      <c r="O9" s="56"/>
      <c r="P9" s="57"/>
      <c r="Q9" s="18"/>
    </row>
    <row r="10" spans="1:18" x14ac:dyDescent="0.25">
      <c r="A10" s="68" t="s">
        <v>53</v>
      </c>
      <c r="B10" s="69"/>
      <c r="C10" s="70"/>
      <c r="D10" s="65"/>
      <c r="E10" s="66"/>
      <c r="F10" s="71" t="s">
        <v>45</v>
      </c>
      <c r="G10" s="72"/>
      <c r="H10" s="72"/>
      <c r="I10" s="73"/>
      <c r="J10" s="55"/>
      <c r="K10" s="56"/>
      <c r="L10" s="56"/>
      <c r="M10" s="56"/>
      <c r="N10" s="56"/>
      <c r="O10" s="56"/>
      <c r="P10" s="57"/>
      <c r="Q10" s="18"/>
    </row>
    <row r="11" spans="1:18" ht="15.75" x14ac:dyDescent="0.25">
      <c r="A11" s="20" t="s">
        <v>2</v>
      </c>
      <c r="B11" s="50" t="s">
        <v>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53"/>
      <c r="P11" s="20" t="s">
        <v>20</v>
      </c>
      <c r="Q11" s="21" t="s">
        <v>23</v>
      </c>
      <c r="R11" s="2" t="s">
        <v>50</v>
      </c>
    </row>
    <row r="12" spans="1:18" x14ac:dyDescent="0.25">
      <c r="A12" s="18"/>
      <c r="B12" s="54" t="s">
        <v>82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22">
        <v>499</v>
      </c>
      <c r="Q12" s="22">
        <f t="shared" ref="Q12:Q22" si="0">SUM(P12*A12)</f>
        <v>0</v>
      </c>
      <c r="R12" s="1" t="s">
        <v>3</v>
      </c>
    </row>
    <row r="13" spans="1:18" x14ac:dyDescent="0.25">
      <c r="A13" s="18"/>
      <c r="B13" s="47" t="s">
        <v>83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  <c r="P13" s="22">
        <v>749</v>
      </c>
      <c r="Q13" s="22">
        <f t="shared" si="0"/>
        <v>0</v>
      </c>
      <c r="R13" s="1">
        <f>SUM(Q12:Q22)</f>
        <v>0</v>
      </c>
    </row>
    <row r="14" spans="1:18" x14ac:dyDescent="0.25">
      <c r="A14" s="18"/>
      <c r="B14" s="47" t="s">
        <v>76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  <c r="P14" s="22">
        <v>439</v>
      </c>
      <c r="Q14" s="22">
        <f>SUM(P14*A14,A14*P48)</f>
        <v>0</v>
      </c>
      <c r="R14" s="1" t="s">
        <v>1</v>
      </c>
    </row>
    <row r="15" spans="1:18" x14ac:dyDescent="0.25">
      <c r="A15" s="18"/>
      <c r="B15" s="47" t="s">
        <v>77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  <c r="P15" s="22">
        <v>479</v>
      </c>
      <c r="Q15" s="22">
        <f>SUM(P15*A15,A15*P48)</f>
        <v>0</v>
      </c>
      <c r="R15" s="4">
        <f>SUM(G24:G37)</f>
        <v>0</v>
      </c>
    </row>
    <row r="16" spans="1:18" x14ac:dyDescent="0.25">
      <c r="A16" s="18"/>
      <c r="B16" s="47" t="s">
        <v>78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  <c r="P16" s="22">
        <v>529</v>
      </c>
      <c r="Q16" s="22">
        <f>SUM(P16*A16,A16*P48)</f>
        <v>0</v>
      </c>
      <c r="R16" s="1" t="s">
        <v>51</v>
      </c>
    </row>
    <row r="17" spans="1:22" x14ac:dyDescent="0.25">
      <c r="A17" s="18"/>
      <c r="B17" s="47" t="s">
        <v>34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22">
        <v>88</v>
      </c>
      <c r="Q17" s="22">
        <f t="shared" si="0"/>
        <v>0</v>
      </c>
      <c r="R17" s="1">
        <f>SUM(G39:G47,Q24:Q27)</f>
        <v>0</v>
      </c>
    </row>
    <row r="18" spans="1:22" x14ac:dyDescent="0.25">
      <c r="A18" s="18"/>
      <c r="B18" s="47" t="s">
        <v>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  <c r="P18" s="22">
        <v>99</v>
      </c>
      <c r="Q18" s="22">
        <f t="shared" si="0"/>
        <v>0</v>
      </c>
      <c r="R18" s="1" t="s">
        <v>11</v>
      </c>
    </row>
    <row r="19" spans="1:22" x14ac:dyDescent="0.25">
      <c r="A19" s="18"/>
      <c r="B19" s="47" t="s">
        <v>26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9"/>
      <c r="P19" s="22">
        <v>105</v>
      </c>
      <c r="Q19" s="22">
        <f t="shared" si="0"/>
        <v>0</v>
      </c>
      <c r="R19" s="1">
        <f>SUM(Q29:Q47)</f>
        <v>0</v>
      </c>
    </row>
    <row r="20" spans="1:22" x14ac:dyDescent="0.25">
      <c r="A20" s="18"/>
      <c r="B20" s="47" t="s">
        <v>84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  <c r="P20" s="22">
        <v>43</v>
      </c>
      <c r="Q20" s="22">
        <f t="shared" si="0"/>
        <v>0</v>
      </c>
      <c r="R20" s="1" t="s">
        <v>87</v>
      </c>
    </row>
    <row r="21" spans="1:22" x14ac:dyDescent="0.25">
      <c r="A21" s="18"/>
      <c r="B21" s="47" t="s">
        <v>85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22">
        <v>85</v>
      </c>
      <c r="Q21" s="22">
        <f t="shared" si="0"/>
        <v>0</v>
      </c>
      <c r="R21" s="1">
        <f>SUM(J49-Q48)</f>
        <v>0</v>
      </c>
    </row>
    <row r="22" spans="1:22" ht="15.75" customHeight="1" x14ac:dyDescent="0.25">
      <c r="A22" s="18"/>
      <c r="B22" s="47" t="s">
        <v>86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22">
        <v>97</v>
      </c>
      <c r="Q22" s="22">
        <f t="shared" si="0"/>
        <v>0</v>
      </c>
      <c r="R22" s="1"/>
    </row>
    <row r="23" spans="1:22" x14ac:dyDescent="0.25">
      <c r="A23" s="20" t="s">
        <v>2</v>
      </c>
      <c r="B23" s="74" t="s">
        <v>1</v>
      </c>
      <c r="C23" s="74"/>
      <c r="D23" s="74"/>
      <c r="E23" s="74"/>
      <c r="F23" s="20" t="s">
        <v>20</v>
      </c>
      <c r="G23" s="23" t="s">
        <v>23</v>
      </c>
      <c r="H23" s="20" t="s">
        <v>2</v>
      </c>
      <c r="I23" s="20"/>
      <c r="J23" s="20"/>
      <c r="K23" s="20"/>
      <c r="L23" s="20"/>
      <c r="M23" s="74" t="s">
        <v>37</v>
      </c>
      <c r="N23" s="74"/>
      <c r="O23" s="74"/>
      <c r="P23" s="20" t="s">
        <v>20</v>
      </c>
      <c r="Q23" s="24" t="s">
        <v>23</v>
      </c>
      <c r="R23" s="1"/>
      <c r="V23" s="1"/>
    </row>
    <row r="24" spans="1:22" x14ac:dyDescent="0.25">
      <c r="A24" s="18"/>
      <c r="B24" s="47" t="s">
        <v>79</v>
      </c>
      <c r="C24" s="48"/>
      <c r="D24" s="48"/>
      <c r="E24" s="49"/>
      <c r="F24" s="22">
        <v>439</v>
      </c>
      <c r="G24" s="25">
        <f>SUM(F24*A24,A24*P48,A24*P48)</f>
        <v>0</v>
      </c>
      <c r="H24" s="18"/>
      <c r="I24" s="47" t="s">
        <v>32</v>
      </c>
      <c r="J24" s="48"/>
      <c r="K24" s="48"/>
      <c r="L24" s="48"/>
      <c r="M24" s="48"/>
      <c r="N24" s="48"/>
      <c r="O24" s="49"/>
      <c r="P24" s="22">
        <v>48</v>
      </c>
      <c r="Q24" s="22">
        <f>SUM(P24*H24)</f>
        <v>0</v>
      </c>
      <c r="R24" s="1"/>
    </row>
    <row r="25" spans="1:22" x14ac:dyDescent="0.25">
      <c r="A25" s="18"/>
      <c r="B25" s="58" t="s">
        <v>75</v>
      </c>
      <c r="C25" s="58"/>
      <c r="D25" s="58"/>
      <c r="E25" s="58"/>
      <c r="F25" s="22">
        <v>229</v>
      </c>
      <c r="G25" s="25">
        <f>SUM(F25*A25,A25*P48)</f>
        <v>0</v>
      </c>
      <c r="H25" s="18"/>
      <c r="I25" s="47" t="s">
        <v>10</v>
      </c>
      <c r="J25" s="48"/>
      <c r="K25" s="48"/>
      <c r="L25" s="48"/>
      <c r="M25" s="48"/>
      <c r="N25" s="48"/>
      <c r="O25" s="49"/>
      <c r="P25" s="22">
        <v>79</v>
      </c>
      <c r="Q25" s="22">
        <f>SUM(P25*H25)</f>
        <v>0</v>
      </c>
      <c r="R25" s="1"/>
    </row>
    <row r="26" spans="1:22" x14ac:dyDescent="0.25">
      <c r="A26" s="18"/>
      <c r="B26" s="47" t="s">
        <v>74</v>
      </c>
      <c r="C26" s="48"/>
      <c r="D26" s="48"/>
      <c r="E26" s="49"/>
      <c r="F26" s="22">
        <v>299</v>
      </c>
      <c r="G26" s="25">
        <f>SUM(F26*A26,A26*P48)</f>
        <v>0</v>
      </c>
      <c r="H26" s="18"/>
      <c r="I26" s="26" t="s">
        <v>28</v>
      </c>
      <c r="J26" s="27"/>
      <c r="K26" s="27"/>
      <c r="L26" s="27"/>
      <c r="M26" s="27"/>
      <c r="N26" s="27"/>
      <c r="O26" s="28"/>
      <c r="P26" s="22">
        <v>219</v>
      </c>
      <c r="Q26" s="22">
        <f>SUM(P26*H26)</f>
        <v>0</v>
      </c>
      <c r="R26" s="1"/>
    </row>
    <row r="27" spans="1:22" x14ac:dyDescent="0.25">
      <c r="A27" s="18"/>
      <c r="B27" s="58" t="s">
        <v>73</v>
      </c>
      <c r="C27" s="58"/>
      <c r="D27" s="58"/>
      <c r="E27" s="58"/>
      <c r="F27" s="22">
        <v>359</v>
      </c>
      <c r="G27" s="25">
        <f>SUM(F27*A27,A27*P48)</f>
        <v>0</v>
      </c>
      <c r="H27" s="18"/>
      <c r="I27" s="47" t="s">
        <v>66</v>
      </c>
      <c r="J27" s="48"/>
      <c r="K27" s="48"/>
      <c r="L27" s="48"/>
      <c r="M27" s="48"/>
      <c r="N27" s="48"/>
      <c r="O27" s="49"/>
      <c r="P27" s="22">
        <v>299</v>
      </c>
      <c r="Q27" s="22">
        <f>SUM(P27*H27)</f>
        <v>0</v>
      </c>
      <c r="R27" s="1"/>
    </row>
    <row r="28" spans="1:22" x14ac:dyDescent="0.25">
      <c r="A28" s="18"/>
      <c r="B28" s="58" t="s">
        <v>72</v>
      </c>
      <c r="C28" s="58"/>
      <c r="D28" s="58"/>
      <c r="E28" s="58"/>
      <c r="F28" s="22">
        <v>512</v>
      </c>
      <c r="G28" s="25">
        <f>SUM(F28*A28,A28*P48)</f>
        <v>0</v>
      </c>
      <c r="H28" s="20" t="s">
        <v>2</v>
      </c>
      <c r="I28" s="50" t="s">
        <v>11</v>
      </c>
      <c r="J28" s="51"/>
      <c r="K28" s="51"/>
      <c r="L28" s="51"/>
      <c r="M28" s="51"/>
      <c r="N28" s="51"/>
      <c r="O28" s="79"/>
      <c r="P28" s="29" t="s">
        <v>20</v>
      </c>
      <c r="Q28" s="24" t="s">
        <v>23</v>
      </c>
      <c r="R28" s="1"/>
    </row>
    <row r="29" spans="1:22" x14ac:dyDescent="0.25">
      <c r="A29" s="18"/>
      <c r="B29" s="58" t="s">
        <v>5</v>
      </c>
      <c r="C29" s="58"/>
      <c r="D29" s="58"/>
      <c r="E29" s="58"/>
      <c r="F29" s="22">
        <v>95</v>
      </c>
      <c r="G29" s="25">
        <f t="shared" ref="G29:G37" si="1">SUM(F29*A29)</f>
        <v>0</v>
      </c>
      <c r="H29" s="18"/>
      <c r="I29" s="47" t="s">
        <v>12</v>
      </c>
      <c r="J29" s="48"/>
      <c r="K29" s="48"/>
      <c r="L29" s="48"/>
      <c r="M29" s="48"/>
      <c r="N29" s="48"/>
      <c r="O29" s="49"/>
      <c r="P29" s="22">
        <v>149</v>
      </c>
      <c r="Q29" s="22">
        <f t="shared" ref="Q29:Q48" si="2">SUM(P29*H29)</f>
        <v>0</v>
      </c>
      <c r="R29" s="1"/>
    </row>
    <row r="30" spans="1:22" x14ac:dyDescent="0.25">
      <c r="A30" s="18"/>
      <c r="B30" s="58" t="s">
        <v>62</v>
      </c>
      <c r="C30" s="58"/>
      <c r="D30" s="58"/>
      <c r="E30" s="58"/>
      <c r="F30" s="22">
        <v>59</v>
      </c>
      <c r="G30" s="25">
        <f t="shared" si="1"/>
        <v>0</v>
      </c>
      <c r="H30" s="18"/>
      <c r="I30" s="47" t="s">
        <v>13</v>
      </c>
      <c r="J30" s="48"/>
      <c r="K30" s="48"/>
      <c r="L30" s="48"/>
      <c r="M30" s="48"/>
      <c r="N30" s="48"/>
      <c r="O30" s="49"/>
      <c r="P30" s="22">
        <v>199</v>
      </c>
      <c r="Q30" s="22">
        <f t="shared" si="2"/>
        <v>0</v>
      </c>
      <c r="R30" s="1"/>
    </row>
    <row r="31" spans="1:22" x14ac:dyDescent="0.25">
      <c r="A31" s="18"/>
      <c r="B31" s="58" t="s">
        <v>58</v>
      </c>
      <c r="C31" s="58"/>
      <c r="D31" s="58"/>
      <c r="E31" s="58"/>
      <c r="F31" s="22">
        <v>29</v>
      </c>
      <c r="G31" s="25">
        <f t="shared" si="1"/>
        <v>0</v>
      </c>
      <c r="H31" s="18"/>
      <c r="I31" s="47" t="s">
        <v>15</v>
      </c>
      <c r="J31" s="48"/>
      <c r="K31" s="48"/>
      <c r="L31" s="48"/>
      <c r="M31" s="48"/>
      <c r="N31" s="48"/>
      <c r="O31" s="49"/>
      <c r="P31" s="22">
        <v>659</v>
      </c>
      <c r="Q31" s="22">
        <f t="shared" si="2"/>
        <v>0</v>
      </c>
      <c r="R31" s="1"/>
    </row>
    <row r="32" spans="1:22" x14ac:dyDescent="0.25">
      <c r="A32" s="18"/>
      <c r="B32" s="58" t="s">
        <v>59</v>
      </c>
      <c r="C32" s="58"/>
      <c r="D32" s="58"/>
      <c r="E32" s="58"/>
      <c r="F32" s="22">
        <v>34</v>
      </c>
      <c r="G32" s="25">
        <f t="shared" si="1"/>
        <v>0</v>
      </c>
      <c r="H32" s="18"/>
      <c r="I32" s="47" t="s">
        <v>14</v>
      </c>
      <c r="J32" s="48"/>
      <c r="K32" s="48"/>
      <c r="L32" s="48"/>
      <c r="M32" s="48"/>
      <c r="N32" s="48"/>
      <c r="O32" s="49"/>
      <c r="P32" s="22">
        <v>499</v>
      </c>
      <c r="Q32" s="22">
        <f t="shared" si="2"/>
        <v>0</v>
      </c>
      <c r="R32" s="1"/>
      <c r="S32" s="1"/>
    </row>
    <row r="33" spans="1:19" x14ac:dyDescent="0.25">
      <c r="A33" s="18"/>
      <c r="B33" s="58" t="s">
        <v>60</v>
      </c>
      <c r="C33" s="58"/>
      <c r="D33" s="58"/>
      <c r="E33" s="58"/>
      <c r="F33" s="22">
        <v>46</v>
      </c>
      <c r="G33" s="25">
        <f t="shared" si="1"/>
        <v>0</v>
      </c>
      <c r="H33" s="18"/>
      <c r="I33" s="47" t="s">
        <v>16</v>
      </c>
      <c r="J33" s="48"/>
      <c r="K33" s="48"/>
      <c r="L33" s="61"/>
      <c r="M33" s="48"/>
      <c r="N33" s="61"/>
      <c r="O33" s="62"/>
      <c r="P33" s="22">
        <v>239</v>
      </c>
      <c r="Q33" s="22">
        <f t="shared" si="2"/>
        <v>0</v>
      </c>
      <c r="R33" s="1"/>
      <c r="S33" s="1"/>
    </row>
    <row r="34" spans="1:19" x14ac:dyDescent="0.25">
      <c r="A34" s="18"/>
      <c r="B34" s="58" t="s">
        <v>63</v>
      </c>
      <c r="C34" s="58"/>
      <c r="D34" s="58"/>
      <c r="E34" s="58"/>
      <c r="F34" s="22">
        <v>50</v>
      </c>
      <c r="G34" s="25">
        <f t="shared" si="1"/>
        <v>0</v>
      </c>
      <c r="H34" s="18"/>
      <c r="I34" s="47" t="s">
        <v>91</v>
      </c>
      <c r="J34" s="48"/>
      <c r="K34" s="48"/>
      <c r="L34" s="40" t="s">
        <v>89</v>
      </c>
      <c r="M34" s="42" t="b">
        <v>0</v>
      </c>
      <c r="N34" s="41" t="s">
        <v>90</v>
      </c>
      <c r="O34" s="43" t="b">
        <v>0</v>
      </c>
      <c r="P34" s="39">
        <v>499</v>
      </c>
      <c r="Q34" s="22">
        <f t="shared" si="2"/>
        <v>0</v>
      </c>
      <c r="R34" s="1"/>
      <c r="S34" s="1"/>
    </row>
    <row r="35" spans="1:19" x14ac:dyDescent="0.25">
      <c r="A35" s="18"/>
      <c r="B35" s="58" t="s">
        <v>40</v>
      </c>
      <c r="C35" s="58"/>
      <c r="D35" s="58"/>
      <c r="E35" s="58"/>
      <c r="F35" s="22">
        <v>59</v>
      </c>
      <c r="G35" s="25">
        <f t="shared" si="1"/>
        <v>0</v>
      </c>
      <c r="H35" s="18"/>
      <c r="I35" s="47" t="s">
        <v>92</v>
      </c>
      <c r="J35" s="48"/>
      <c r="K35" s="45"/>
      <c r="L35" s="41" t="s">
        <v>89</v>
      </c>
      <c r="M35" s="43" t="b">
        <v>0</v>
      </c>
      <c r="N35" s="41" t="s">
        <v>90</v>
      </c>
      <c r="O35" s="43" t="b">
        <v>0</v>
      </c>
      <c r="P35" s="22">
        <v>549</v>
      </c>
      <c r="Q35" s="22">
        <f t="shared" si="2"/>
        <v>0</v>
      </c>
      <c r="R35" s="3"/>
    </row>
    <row r="36" spans="1:19" x14ac:dyDescent="0.25">
      <c r="A36" s="18"/>
      <c r="B36" s="58" t="s">
        <v>64</v>
      </c>
      <c r="C36" s="58"/>
      <c r="D36" s="58"/>
      <c r="E36" s="58"/>
      <c r="F36" s="22">
        <v>69</v>
      </c>
      <c r="G36" s="25">
        <f t="shared" si="1"/>
        <v>0</v>
      </c>
      <c r="H36" s="18"/>
      <c r="I36" s="47" t="s">
        <v>17</v>
      </c>
      <c r="J36" s="48"/>
      <c r="K36" s="48"/>
      <c r="L36" s="48"/>
      <c r="M36" s="48"/>
      <c r="N36" s="48"/>
      <c r="O36" s="49"/>
      <c r="P36" s="22">
        <v>44</v>
      </c>
      <c r="Q36" s="22">
        <f t="shared" si="2"/>
        <v>0</v>
      </c>
    </row>
    <row r="37" spans="1:19" x14ac:dyDescent="0.25">
      <c r="A37" s="18"/>
      <c r="B37" s="58" t="s">
        <v>65</v>
      </c>
      <c r="C37" s="58"/>
      <c r="D37" s="58"/>
      <c r="E37" s="58"/>
      <c r="F37" s="22">
        <v>80</v>
      </c>
      <c r="G37" s="25">
        <f t="shared" si="1"/>
        <v>0</v>
      </c>
      <c r="H37" s="18"/>
      <c r="I37" s="47" t="s">
        <v>18</v>
      </c>
      <c r="J37" s="48"/>
      <c r="K37" s="48"/>
      <c r="L37" s="48"/>
      <c r="M37" s="48"/>
      <c r="N37" s="48"/>
      <c r="O37" s="49"/>
      <c r="P37" s="22">
        <v>30</v>
      </c>
      <c r="Q37" s="22">
        <f t="shared" si="2"/>
        <v>0</v>
      </c>
    </row>
    <row r="38" spans="1:19" x14ac:dyDescent="0.25">
      <c r="A38" s="30" t="s">
        <v>2</v>
      </c>
      <c r="B38" s="59" t="s">
        <v>37</v>
      </c>
      <c r="C38" s="60"/>
      <c r="D38" s="60"/>
      <c r="E38" s="60"/>
      <c r="F38" s="31" t="s">
        <v>20</v>
      </c>
      <c r="G38" s="32" t="s">
        <v>23</v>
      </c>
      <c r="H38" s="18"/>
      <c r="I38" s="47" t="s">
        <v>19</v>
      </c>
      <c r="J38" s="48"/>
      <c r="K38" s="48"/>
      <c r="L38" s="48"/>
      <c r="M38" s="48"/>
      <c r="N38" s="48"/>
      <c r="O38" s="49"/>
      <c r="P38" s="22">
        <v>79</v>
      </c>
      <c r="Q38" s="22">
        <f t="shared" si="2"/>
        <v>0</v>
      </c>
    </row>
    <row r="39" spans="1:19" x14ac:dyDescent="0.25">
      <c r="A39" s="18"/>
      <c r="B39" s="58" t="s">
        <v>36</v>
      </c>
      <c r="C39" s="58"/>
      <c r="D39" s="58"/>
      <c r="E39" s="58"/>
      <c r="F39" s="22">
        <v>249</v>
      </c>
      <c r="G39" s="22">
        <f t="shared" ref="G39:G46" si="3">SUM(F39*A39)</f>
        <v>0</v>
      </c>
      <c r="H39" s="18"/>
      <c r="I39" s="47" t="s">
        <v>29</v>
      </c>
      <c r="J39" s="48"/>
      <c r="K39" s="48"/>
      <c r="L39" s="48"/>
      <c r="M39" s="48"/>
      <c r="N39" s="48"/>
      <c r="O39" s="49"/>
      <c r="P39" s="22">
        <v>37</v>
      </c>
      <c r="Q39" s="22">
        <f t="shared" si="2"/>
        <v>0</v>
      </c>
    </row>
    <row r="40" spans="1:19" x14ac:dyDescent="0.25">
      <c r="A40" s="18"/>
      <c r="B40" s="58" t="s">
        <v>6</v>
      </c>
      <c r="C40" s="58"/>
      <c r="D40" s="58"/>
      <c r="E40" s="58"/>
      <c r="F40" s="22">
        <v>359</v>
      </c>
      <c r="G40" s="22">
        <f t="shared" si="3"/>
        <v>0</v>
      </c>
      <c r="H40" s="18"/>
      <c r="I40" s="47" t="s">
        <v>38</v>
      </c>
      <c r="J40" s="48"/>
      <c r="K40" s="48"/>
      <c r="L40" s="48"/>
      <c r="M40" s="48"/>
      <c r="N40" s="48"/>
      <c r="O40" s="49"/>
      <c r="P40" s="22">
        <v>23</v>
      </c>
      <c r="Q40" s="22">
        <f t="shared" si="2"/>
        <v>0</v>
      </c>
    </row>
    <row r="41" spans="1:19" x14ac:dyDescent="0.25">
      <c r="A41" s="18"/>
      <c r="B41" s="58" t="s">
        <v>39</v>
      </c>
      <c r="C41" s="58"/>
      <c r="D41" s="58"/>
      <c r="E41" s="58"/>
      <c r="F41" s="22">
        <v>699</v>
      </c>
      <c r="G41" s="22">
        <f t="shared" si="3"/>
        <v>0</v>
      </c>
      <c r="H41" s="18"/>
      <c r="I41" s="47" t="s">
        <v>33</v>
      </c>
      <c r="J41" s="48"/>
      <c r="K41" s="48"/>
      <c r="L41" s="48"/>
      <c r="M41" s="48"/>
      <c r="N41" s="48"/>
      <c r="O41" s="49"/>
      <c r="P41" s="22">
        <v>10</v>
      </c>
      <c r="Q41" s="22">
        <f t="shared" si="2"/>
        <v>0</v>
      </c>
    </row>
    <row r="42" spans="1:19" x14ac:dyDescent="0.25">
      <c r="A42" s="18"/>
      <c r="B42" s="58" t="s">
        <v>7</v>
      </c>
      <c r="C42" s="58"/>
      <c r="D42" s="58"/>
      <c r="E42" s="58"/>
      <c r="F42" s="22">
        <v>259</v>
      </c>
      <c r="G42" s="22">
        <f t="shared" si="3"/>
        <v>0</v>
      </c>
      <c r="H42" s="18"/>
      <c r="I42" s="47" t="s">
        <v>52</v>
      </c>
      <c r="J42" s="48"/>
      <c r="K42" s="48"/>
      <c r="L42" s="48"/>
      <c r="M42" s="48"/>
      <c r="N42" s="48"/>
      <c r="O42" s="49"/>
      <c r="P42" s="22">
        <v>18</v>
      </c>
      <c r="Q42" s="22">
        <f t="shared" si="2"/>
        <v>0</v>
      </c>
    </row>
    <row r="43" spans="1:19" x14ac:dyDescent="0.25">
      <c r="A43" s="18"/>
      <c r="B43" s="58" t="s">
        <v>8</v>
      </c>
      <c r="C43" s="58"/>
      <c r="D43" s="58"/>
      <c r="E43" s="58"/>
      <c r="F43" s="22">
        <v>299</v>
      </c>
      <c r="G43" s="22">
        <f t="shared" si="3"/>
        <v>0</v>
      </c>
      <c r="H43" s="18"/>
      <c r="I43" s="47" t="s">
        <v>35</v>
      </c>
      <c r="J43" s="48"/>
      <c r="K43" s="48"/>
      <c r="L43" s="48"/>
      <c r="M43" s="48"/>
      <c r="N43" s="48"/>
      <c r="O43" s="49"/>
      <c r="P43" s="22">
        <v>19</v>
      </c>
      <c r="Q43" s="22">
        <f t="shared" si="2"/>
        <v>0</v>
      </c>
    </row>
    <row r="44" spans="1:19" x14ac:dyDescent="0.25">
      <c r="A44" s="18"/>
      <c r="B44" s="58" t="s">
        <v>9</v>
      </c>
      <c r="C44" s="58"/>
      <c r="D44" s="58"/>
      <c r="E44" s="58"/>
      <c r="F44" s="22">
        <v>44</v>
      </c>
      <c r="G44" s="22">
        <f t="shared" si="3"/>
        <v>0</v>
      </c>
      <c r="H44" s="18"/>
      <c r="I44" s="47" t="s">
        <v>30</v>
      </c>
      <c r="J44" s="48"/>
      <c r="K44" s="48"/>
      <c r="L44" s="48"/>
      <c r="M44" s="48"/>
      <c r="N44" s="48"/>
      <c r="O44" s="49"/>
      <c r="P44" s="22">
        <v>18</v>
      </c>
      <c r="Q44" s="22">
        <f t="shared" si="2"/>
        <v>0</v>
      </c>
    </row>
    <row r="45" spans="1:19" x14ac:dyDescent="0.25">
      <c r="A45" s="18"/>
      <c r="B45" s="58" t="s">
        <v>27</v>
      </c>
      <c r="C45" s="58"/>
      <c r="D45" s="58"/>
      <c r="E45" s="58"/>
      <c r="F45" s="22">
        <v>75</v>
      </c>
      <c r="G45" s="22">
        <f t="shared" si="3"/>
        <v>0</v>
      </c>
      <c r="H45" s="18"/>
      <c r="I45" s="47" t="s">
        <v>31</v>
      </c>
      <c r="J45" s="48"/>
      <c r="K45" s="48"/>
      <c r="L45" s="48"/>
      <c r="M45" s="48"/>
      <c r="N45" s="48"/>
      <c r="O45" s="49"/>
      <c r="P45" s="22">
        <v>27</v>
      </c>
      <c r="Q45" s="22">
        <f t="shared" si="2"/>
        <v>0</v>
      </c>
    </row>
    <row r="46" spans="1:19" x14ac:dyDescent="0.25">
      <c r="A46" s="18"/>
      <c r="B46" s="47" t="s">
        <v>68</v>
      </c>
      <c r="C46" s="48"/>
      <c r="D46" s="48"/>
      <c r="E46" s="49"/>
      <c r="F46" s="22">
        <v>23</v>
      </c>
      <c r="G46" s="22">
        <f t="shared" si="3"/>
        <v>0</v>
      </c>
      <c r="H46" s="18"/>
      <c r="I46" s="47" t="s">
        <v>70</v>
      </c>
      <c r="J46" s="48"/>
      <c r="K46" s="48"/>
      <c r="L46" s="48"/>
      <c r="M46" s="48"/>
      <c r="N46" s="48"/>
      <c r="O46" s="49"/>
      <c r="P46" s="22">
        <v>15</v>
      </c>
      <c r="Q46" s="22">
        <f t="shared" si="2"/>
        <v>0</v>
      </c>
    </row>
    <row r="47" spans="1:19" x14ac:dyDescent="0.25">
      <c r="A47" s="18"/>
      <c r="B47" s="58" t="s">
        <v>69</v>
      </c>
      <c r="C47" s="58"/>
      <c r="D47" s="93"/>
      <c r="E47" s="58"/>
      <c r="F47" s="22"/>
      <c r="G47" s="22">
        <f>SUM(F47*A47)</f>
        <v>0</v>
      </c>
      <c r="H47" s="18"/>
      <c r="I47" s="44" t="s">
        <v>71</v>
      </c>
      <c r="J47" s="45"/>
      <c r="K47" s="45"/>
      <c r="L47" s="45"/>
      <c r="M47" s="45"/>
      <c r="N47" s="45"/>
      <c r="O47" s="46"/>
      <c r="P47" s="22">
        <v>15</v>
      </c>
      <c r="Q47" s="22">
        <f t="shared" si="2"/>
        <v>0</v>
      </c>
    </row>
    <row r="48" spans="1:19" x14ac:dyDescent="0.25">
      <c r="A48" s="67" t="s">
        <v>61</v>
      </c>
      <c r="B48" s="67"/>
      <c r="C48" s="67"/>
      <c r="D48" s="67"/>
      <c r="E48" s="67"/>
      <c r="F48" s="67"/>
      <c r="G48" s="5"/>
      <c r="H48" s="37">
        <f>SUM(A24,A24,A25,A26,A27,A28,A14,A15,A16)</f>
        <v>0</v>
      </c>
      <c r="I48" s="68" t="s">
        <v>88</v>
      </c>
      <c r="J48" s="69"/>
      <c r="K48" s="69"/>
      <c r="L48" s="69"/>
      <c r="M48" s="69"/>
      <c r="N48" s="69"/>
      <c r="O48" s="70"/>
      <c r="P48" s="33">
        <v>16</v>
      </c>
      <c r="Q48" s="22">
        <f t="shared" si="2"/>
        <v>0</v>
      </c>
    </row>
    <row r="49" spans="1:17" x14ac:dyDescent="0.25">
      <c r="A49" s="67" t="s">
        <v>67</v>
      </c>
      <c r="B49" s="67"/>
      <c r="C49" s="67"/>
      <c r="D49" s="67"/>
      <c r="E49" s="67"/>
      <c r="F49" s="67"/>
      <c r="G49" s="5"/>
      <c r="H49" s="68" t="s">
        <v>56</v>
      </c>
      <c r="I49" s="70"/>
      <c r="J49" s="95">
        <f>SUM(R13,R15,R17,R19)</f>
        <v>0</v>
      </c>
      <c r="K49" s="95"/>
      <c r="L49" s="95"/>
      <c r="M49" s="96"/>
      <c r="N49" s="34" t="s">
        <v>55</v>
      </c>
      <c r="O49" s="35">
        <v>0.1075</v>
      </c>
      <c r="P49" s="22">
        <f>SUM(R21*O49)</f>
        <v>0</v>
      </c>
      <c r="Q49" s="38"/>
    </row>
    <row r="50" spans="1:17" x14ac:dyDescent="0.25">
      <c r="A50" s="63" t="s">
        <v>49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64"/>
      <c r="N50" s="68" t="s">
        <v>54</v>
      </c>
      <c r="O50" s="70"/>
      <c r="P50" s="22">
        <v>45</v>
      </c>
      <c r="Q50" s="5"/>
    </row>
    <row r="51" spans="1:17" x14ac:dyDescent="0.25">
      <c r="A51" s="68" t="s">
        <v>22</v>
      </c>
      <c r="B51" s="70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36" t="s">
        <v>57</v>
      </c>
      <c r="P51" s="33">
        <f>SUM(J49,P49,P50)</f>
        <v>45</v>
      </c>
      <c r="Q51" s="5"/>
    </row>
    <row r="52" spans="1:17" x14ac:dyDescent="0.25">
      <c r="A52" s="92" t="s">
        <v>80</v>
      </c>
      <c r="B52" s="92"/>
      <c r="C52" s="92"/>
      <c r="D52" s="92"/>
      <c r="E52" s="92"/>
      <c r="F52" s="92"/>
      <c r="G52" s="5"/>
      <c r="H52" s="91" t="s">
        <v>93</v>
      </c>
      <c r="I52" s="91"/>
      <c r="J52" s="91"/>
      <c r="K52" s="91"/>
      <c r="L52" s="91"/>
      <c r="M52" s="91"/>
      <c r="N52" s="91"/>
      <c r="O52" s="91"/>
      <c r="P52" s="5"/>
      <c r="Q52" s="5"/>
    </row>
  </sheetData>
  <mergeCells count="97">
    <mergeCell ref="B46:E46"/>
    <mergeCell ref="H52:O52"/>
    <mergeCell ref="A52:F52"/>
    <mergeCell ref="I45:O45"/>
    <mergeCell ref="A48:F48"/>
    <mergeCell ref="A49:F49"/>
    <mergeCell ref="B45:E45"/>
    <mergeCell ref="B47:E47"/>
    <mergeCell ref="H49:I49"/>
    <mergeCell ref="I48:O48"/>
    <mergeCell ref="N50:O50"/>
    <mergeCell ref="A50:M50"/>
    <mergeCell ref="C51:N51"/>
    <mergeCell ref="A51:B51"/>
    <mergeCell ref="J49:M49"/>
    <mergeCell ref="I46:O46"/>
    <mergeCell ref="C1:P1"/>
    <mergeCell ref="C2:P2"/>
    <mergeCell ref="C3:P3"/>
    <mergeCell ref="C4:P4"/>
    <mergeCell ref="H5:P5"/>
    <mergeCell ref="C5:D5"/>
    <mergeCell ref="E5:F5"/>
    <mergeCell ref="J8:P8"/>
    <mergeCell ref="J9:P9"/>
    <mergeCell ref="I27:O27"/>
    <mergeCell ref="B19:O19"/>
    <mergeCell ref="I38:O38"/>
    <mergeCell ref="I37:O37"/>
    <mergeCell ref="I36:O36"/>
    <mergeCell ref="I29:O29"/>
    <mergeCell ref="I30:O30"/>
    <mergeCell ref="I31:O31"/>
    <mergeCell ref="B22:O22"/>
    <mergeCell ref="M23:O23"/>
    <mergeCell ref="I24:O24"/>
    <mergeCell ref="I25:O25"/>
    <mergeCell ref="I28:O28"/>
    <mergeCell ref="B23:E23"/>
    <mergeCell ref="A5:B5"/>
    <mergeCell ref="D10:E10"/>
    <mergeCell ref="A6:F6"/>
    <mergeCell ref="A7:B7"/>
    <mergeCell ref="A8:B8"/>
    <mergeCell ref="A9:B9"/>
    <mergeCell ref="A10:C10"/>
    <mergeCell ref="F10:I10"/>
    <mergeCell ref="H6:Q6"/>
    <mergeCell ref="C7:F7"/>
    <mergeCell ref="C8:F8"/>
    <mergeCell ref="C9:F9"/>
    <mergeCell ref="H7:I7"/>
    <mergeCell ref="H8:I8"/>
    <mergeCell ref="H9:I9"/>
    <mergeCell ref="J7:P7"/>
    <mergeCell ref="B38:E38"/>
    <mergeCell ref="I35:J35"/>
    <mergeCell ref="B17:O17"/>
    <mergeCell ref="B24:E24"/>
    <mergeCell ref="I32:O32"/>
    <mergeCell ref="I33:O33"/>
    <mergeCell ref="B26:E26"/>
    <mergeCell ref="B30:E30"/>
    <mergeCell ref="B31:E31"/>
    <mergeCell ref="B29:E29"/>
    <mergeCell ref="B20:O20"/>
    <mergeCell ref="B21:O21"/>
    <mergeCell ref="B27:E27"/>
    <mergeCell ref="B28:E28"/>
    <mergeCell ref="B25:E25"/>
    <mergeCell ref="B33:E33"/>
    <mergeCell ref="J10:P10"/>
    <mergeCell ref="I40:O40"/>
    <mergeCell ref="I41:O41"/>
    <mergeCell ref="I43:O43"/>
    <mergeCell ref="I42:O42"/>
    <mergeCell ref="I39:O39"/>
    <mergeCell ref="B18:O18"/>
    <mergeCell ref="B32:E32"/>
    <mergeCell ref="B34:E34"/>
    <mergeCell ref="I34:K34"/>
    <mergeCell ref="I44:O44"/>
    <mergeCell ref="B15:O15"/>
    <mergeCell ref="B16:O16"/>
    <mergeCell ref="B13:O13"/>
    <mergeCell ref="B11:O11"/>
    <mergeCell ref="B12:O12"/>
    <mergeCell ref="B14:O14"/>
    <mergeCell ref="B43:E43"/>
    <mergeCell ref="B44:E44"/>
    <mergeCell ref="B39:E39"/>
    <mergeCell ref="B40:E40"/>
    <mergeCell ref="B41:E41"/>
    <mergeCell ref="B42:E42"/>
    <mergeCell ref="B35:E35"/>
    <mergeCell ref="B36:E36"/>
    <mergeCell ref="B37:E37"/>
  </mergeCells>
  <pageMargins left="0.75" right="0.25" top="0.25" bottom="0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SDFurniture</dc:creator>
  <cp:lastModifiedBy>Simple Discount Furniture</cp:lastModifiedBy>
  <cp:lastPrinted>2024-12-28T17:53:53Z</cp:lastPrinted>
  <dcterms:created xsi:type="dcterms:W3CDTF">2020-12-04T22:22:56Z</dcterms:created>
  <dcterms:modified xsi:type="dcterms:W3CDTF">2025-05-12T14:12:10Z</dcterms:modified>
</cp:coreProperties>
</file>